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19\1 výzva\"/>
    </mc:Choice>
  </mc:AlternateContent>
  <xr:revisionPtr revIDLastSave="0" documentId="13_ncr:1_{77E10D3B-52B6-44FD-863B-642520B6ED80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technika'!$A$6:$V$19</definedName>
    <definedName name="_xlnm.Print_Area" localSheetId="0">'Výpočetní technika'!$B$1:$V$27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2" i="1" l="1"/>
  <c r="S23" i="1"/>
  <c r="P21" i="1"/>
  <c r="P22" i="1"/>
  <c r="P23" i="1"/>
  <c r="S21" i="1"/>
  <c r="T21" i="1"/>
  <c r="T23" i="1" l="1"/>
  <c r="T22" i="1"/>
  <c r="P20" i="1" l="1"/>
  <c r="S20" i="1"/>
  <c r="T20" i="1"/>
  <c r="P10" i="1"/>
  <c r="P11" i="1"/>
  <c r="P12" i="1"/>
  <c r="P13" i="1"/>
  <c r="P14" i="1"/>
  <c r="P15" i="1"/>
  <c r="P16" i="1"/>
  <c r="P17" i="1"/>
  <c r="P18" i="1"/>
  <c r="P1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T8" i="1" l="1"/>
  <c r="P9" i="1"/>
  <c r="S9" i="1"/>
  <c r="T9" i="1"/>
  <c r="S8" i="1"/>
  <c r="P8" i="1"/>
  <c r="S7" i="1"/>
  <c r="P7" i="1"/>
  <c r="Q26" i="1" s="1"/>
  <c r="R26" i="1" l="1"/>
  <c r="T7" i="1"/>
</calcChain>
</file>

<file path=xl/sharedStrings.xml><?xml version="1.0" encoding="utf-8"?>
<sst xmlns="http://schemas.openxmlformats.org/spreadsheetml/2006/main" count="137" uniqueCount="91">
  <si>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</si>
  <si>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</si>
  <si>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</si>
  <si>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</si>
  <si>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</si>
  <si>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</si>
  <si>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</si>
  <si>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</si>
  <si>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</si>
  <si>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</si>
  <si>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</si>
  <si>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</si>
  <si>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30234000-8 - Média pro ukládání dat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</si>
  <si>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</si>
  <si>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</si>
  <si>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</si>
  <si>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</si>
  <si>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32421000-0 - Síťová kabeláž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</si>
  <si>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</si>
  <si>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</si>
  <si>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</si>
  <si>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</si>
  <si>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</si>
  <si>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</si>
  <si>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</si>
  <si>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</si>
  <si>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</si>
  <si>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</si>
  <si>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</si>
  <si>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</si>
  <si>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</si>
  <si>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</si>
  <si>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</si>
  <si>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</si>
  <si>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</si>
  <si>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</si>
  <si>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</si>
  <si>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</si>
  <si>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119 - 2023 </t>
  </si>
  <si>
    <t>Samostatná faktura</t>
  </si>
  <si>
    <t>Ing. Michal Švamberg, 
Tel.: 37763 2833</t>
  </si>
  <si>
    <t>Univerzitní 20, 
301 00 Plzeň,
Centrum informatizace a výpočetní techniky - Oddělení Infrastrukturní služby,
místnost UI 403</t>
  </si>
  <si>
    <t>LCD monitor 24" k počítači</t>
  </si>
  <si>
    <t>Úhlopříčka: 24".
Provedení povrchu displeje: matné.
Tvar obrazovky: rovná.
Rozlišením nejméně: 1920 x 1200 (WUXGA).
Podsvícení panelu: IPS.
Frekvence obrazu: 60Hz nebo více.
Úhly pohledu: nejméně 178" vertikální i horizontální.
Statický kontrast [:1]: 1000 nebo více.
Doba odezvy [ms]: 5 nebo rychlejší.
Jas [cd/m2]: 350 nebo více.
Vstupy: DisplayPort (minimálně 1.4), HDMI (minimálně 1.4).
Barva rámečku displeje se preferuje černá.                                                                                                                                                                                                                                                                       Záruka: 2 roky.</t>
  </si>
  <si>
    <t>Kabel HDMI</t>
  </si>
  <si>
    <t>Ergonomická vertikální myš, USB, drátová</t>
  </si>
  <si>
    <t>SGS-2021-018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</si>
  <si>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</si>
  <si>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</si>
  <si>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Jarmila Glaserová,
Tel.: 37763 4301</t>
  </si>
  <si>
    <t>Univerzitní 26,
301 00 Plzeň,
Fakulta elektrotechnická - Katedra elektroenergetiky,
místnost EK 318</t>
  </si>
  <si>
    <t>Kabel HDMI-HDMI, M/M, propojovací, délka 1,5 m.</t>
  </si>
  <si>
    <t>Externí box SATA M.2 SSD</t>
  </si>
  <si>
    <t>Externí box NVMe M.2 SSD</t>
  </si>
  <si>
    <t>M.2 NVMe SSD disk 512GB</t>
  </si>
  <si>
    <t>5 port nemanažovatelný switch</t>
  </si>
  <si>
    <t>David Kratochvíl,
Tel.: 606 665 171</t>
  </si>
  <si>
    <t>Univerzitní 2746/20,
301 00 Plzeň,
Centrum informatizace a výpočetní techniky - Oddělení Aplikační a uživatelská podpora, 
místnost UI 312</t>
  </si>
  <si>
    <t>Rozhraní boxu USB Type-C.
Formát disku M.2 2280.
Podporované disky M.2 SATA.</t>
  </si>
  <si>
    <t>Rozhraní boxu USB Type-C.
Formát disku M.2 2230, M.2 2242, M.2 2260, M.2 2280.
Podporované disky M.2 NVMe.</t>
  </si>
  <si>
    <t>Formát disku M.2 2280.
Kapacita min. 512GB.
Rozhraní M.2 PCI-Express Gen3.
Životnost min. 300 TBW.
MTTF nebo MTBF min. 2 milionu hodin.
Rychlost čtení min. 2 100 MB/s.
Rychlost zápisu min. 1 400 MB/s.
Náhodné čtení IOPS min. 250 000.
Náhodný zápis IOPS min. 240 000.</t>
  </si>
  <si>
    <t>5 portu LAN 1000 Mbps.
Přenosová rychlost max. 10 Gbps.
Podporované rychlosti 1 000 Mb/s.
Tabulka MAC adres min. 4 000.</t>
  </si>
  <si>
    <t>Externí síťová karta USB-C</t>
  </si>
  <si>
    <t>Podpora rychlostí 10/100/1000 Mbit/s.
Podpora přenosových rychlostí 12 / 480 / 5000 Mbit/s (full / high / super speed).
Rozhraní USB-C.
Počet portů RJ-45: 1.
Funkce Wake-on-LAN, LED indikace.
Plná podpora Plug and Play a Hot Plug.</t>
  </si>
  <si>
    <t>Dokovací stanice kompatibilní s ASUS ExpertBook B5 B5402CBA</t>
  </si>
  <si>
    <r>
      <t xml:space="preserve">Vstup: 1x USB Type-C.
Konektory min.: 
1 x MIC in port
1 x Audio out port
3 x USB 3.0 port up to 10Gbps
1 x USB 3.0 Charging port
1 x VGA port
1 x Standard HDMI port2.0
1 x 10/100/1000M LAN port
1 x DC-in jack
1 x Thunderbolt 3.0
2 x Display 1.4
1 x Smart card reader
1 x Zámek Kensington
Rozlišení videa: 
Externí duální výstup: min. 3840 x 2160 (16:9)
HDMI Výstup: min. 3840 x 2160 (16:9)
VGA Výstup: min. 1920 x 1080 (16:9).
Možnost zapojit 4 Monitory včetně displeje s 8K.
Napájecí adaptér min. 180 W.
</t>
    </r>
    <r>
      <rPr>
        <b/>
        <sz val="11"/>
        <color theme="1"/>
        <rFont val="Calibri"/>
        <family val="2"/>
        <charset val="238"/>
        <scheme val="minor"/>
      </rPr>
      <t>Kompatibilní s ASUS ExpertBook B5 B5402CBA .</t>
    </r>
  </si>
  <si>
    <t>USB drátová myš</t>
  </si>
  <si>
    <t>Flash disk 64GB</t>
  </si>
  <si>
    <t>Eth patch kabel Cat5e 2m</t>
  </si>
  <si>
    <t>Kabel USB-C/USB-C</t>
  </si>
  <si>
    <t>Ing. Jiří Basl, Ph.D.,
Tel.: 37763 4249,
603 216 039</t>
  </si>
  <si>
    <t>Univerzitní 26,
301 00 Plzeň, 
Fakulta elektrotechnická - Katedra elektroniky a informačních technologií,
místnost EK 502</t>
  </si>
  <si>
    <t xml:space="preserve">Počítačová myš s rozhraním USB, drátová. 
2 tlačítka a kolečko. 
Délka kabelu cca 1,5 m.
Rozlišení optického senzoru min. 1000 DPI. </t>
  </si>
  <si>
    <t>Flash disk min. 64 GB. 
Rozhraní USB-A gen.3, bez krytky (zasouvací nebo otočný).</t>
  </si>
  <si>
    <t>Ethernetový patch kabel délky 2 m kategorie Cat5e. Barva zelená nebo žlutá.</t>
  </si>
  <si>
    <t>Propojovací kabel USB-C USB-C datový (k externímu disku)  s konektory USB-C male na obou koncích. 
Délka 10 - 25 cm. 
Bez opletu.</t>
  </si>
  <si>
    <t>Iva Kučerová, 
Tel.: 37763 7561</t>
  </si>
  <si>
    <t>sady pětatřicátníků 14,
301 00 Plzeň, 
Fakulta právnická - Katedra finančního práva a národního hospodářství,
místnost PC 312</t>
  </si>
  <si>
    <t>Flash disk 32 GB</t>
  </si>
  <si>
    <t>Flash disk min. 32 GB, kovový, rozhraní USB 3.0.</t>
  </si>
  <si>
    <r>
      <t xml:space="preserve">Rozlišení: min. 1000/1600 DPI.
</t>
    </r>
    <r>
      <rPr>
        <sz val="11"/>
        <rFont val="Calibri"/>
        <family val="2"/>
        <charset val="238"/>
        <scheme val="minor"/>
      </rPr>
      <t>Rozměry přibližně: 62 × 122 × 61 mm.</t>
    </r>
    <r>
      <rPr>
        <sz val="11"/>
        <color theme="1"/>
        <rFont val="Calibri"/>
        <family val="2"/>
        <charset val="238"/>
        <scheme val="minor"/>
      </rPr>
      <t xml:space="preserve">
Rozhraní: USB 1.1 a vyšší.
Snadná instalace Plug &amp; Play.
</t>
    </r>
    <r>
      <rPr>
        <sz val="11"/>
        <rFont val="Calibri"/>
        <family val="2"/>
        <charset val="238"/>
        <scheme val="minor"/>
      </rPr>
      <t>Délka kabelu: min. 180 cm</t>
    </r>
    <r>
      <rPr>
        <sz val="11"/>
        <color theme="1"/>
        <rFont val="Calibri"/>
        <family val="2"/>
        <charset val="238"/>
        <scheme val="minor"/>
      </rPr>
      <t xml:space="preserve">.
Barva se preferuje černá.
</t>
    </r>
    <r>
      <rPr>
        <sz val="11"/>
        <rFont val="Calibri"/>
        <family val="2"/>
        <charset val="238"/>
        <scheme val="minor"/>
      </rPr>
      <t>Ergo</t>
    </r>
    <r>
      <rPr>
        <sz val="11"/>
        <color theme="1"/>
        <rFont val="Calibri"/>
        <family val="2"/>
        <charset val="238"/>
        <scheme val="minor"/>
      </rPr>
      <t>nomický design.
Rychlé a přesné snímání pohybu.
Min. 6 tlačítek včetně posuvného kolečka.</t>
    </r>
  </si>
  <si>
    <t>TL03000152 - Umělá inteligence, média a právo</t>
  </si>
  <si>
    <t>Ing. Miloslav Konopík, Ph.D., 
Tel.: 37763 2418</t>
  </si>
  <si>
    <t>Technická 8, 
301 00 Plzeň, 
Fakulta aplikovaných věd - Katedra informatiky a výpočetní techniky,
místnost UN 334</t>
  </si>
  <si>
    <t>Klávesnice drátová</t>
  </si>
  <si>
    <t>Připojení do počítače typu USB.
Drátové připojení.
Lokalizace česká.
Rozložení klávesnice: standardní (100% velikost).
Dvouřádkový enter, široký levý shift, široký backspace, široké kurzorové šipky.
Vysokoprofilové klávesy.
Nožky pro polohování klavesnice.
Funkce Anti-Ghosting.
Programovatelné klávasy.</t>
  </si>
  <si>
    <t>Myš bezdrátová</t>
  </si>
  <si>
    <t>Vertikální pro praváky 57° zkosení .
Připojení skrze Bluetooth +  USB, bezdrátový USB přijímač.
Citlivost alespoň 4000 DPI.</t>
  </si>
  <si>
    <t>Paměťová karta</t>
  </si>
  <si>
    <t>Formát: Micro SD.
Kapacita min. 1 TB.
Rychlostní standardy: UHS-I, U3, V30, A2.</t>
  </si>
  <si>
    <t>Záruka na zboží minimálně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</si>
</sst>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9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164" fontId="0" fillId="0" borderId="12" xfId="0" applyNumberFormat="1" applyBorder="1"/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 indent="1"/>
    </xf>
    <xf numFmtId="0" fontId="4" fillId="6" borderId="19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left" vertical="center" wrapText="1" indent="1"/>
    </xf>
    <xf numFmtId="0" fontId="26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left" vertical="center" wrapText="1" indent="1"/>
    </xf>
    <xf numFmtId="0" fontId="26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3" fontId="0" fillId="2" borderId="25" xfId="0" applyNumberForma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 indent="1"/>
    </xf>
    <xf numFmtId="0" fontId="26" fillId="4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6" fillId="4" borderId="27" xfId="0" applyFont="1" applyFill="1" applyBorder="1" applyAlignment="1">
      <alignment horizontal="center" vertical="center" wrapText="1"/>
    </xf>
    <xf numFmtId="0" fontId="14" fillId="6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2" fillId="6" borderId="27" xfId="0" applyFont="1" applyFill="1" applyBorder="1" applyAlignment="1">
      <alignment horizontal="left" vertical="center" wrapText="1" indent="1"/>
    </xf>
    <xf numFmtId="0" fontId="11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3"/>
  <sheetViews>
    <sheetView tabSelected="1" topLeftCell="G1" zoomScale="62" zoomScaleNormal="62" workbookViewId="0">
      <selection activeCell="T1" sqref="T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85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36.7109375" customWidth="1"/>
    <col min="12" max="12" width="32.7109375" customWidth="1"/>
    <col min="13" max="13" width="30.140625" customWidth="1"/>
    <col min="14" max="14" width="4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7109375" hidden="1" customWidth="1"/>
    <col min="22" max="22" width="37.5703125" style="5" customWidth="1"/>
  </cols>
  <sheetData>
    <row r="1" spans="1:22" ht="40.9" customHeight="1" x14ac:dyDescent="0.25">
      <c r="B1" s="139" t="s">
        <v>38</v>
      </c>
      <c r="C1" s="140"/>
      <c r="D1" s="140"/>
      <c r="E1"/>
      <c r="G1" s="41"/>
      <c r="V1"/>
    </row>
    <row r="2" spans="1:22" ht="22.5" customHeight="1" x14ac:dyDescent="0.25">
      <c r="C2"/>
      <c r="D2" s="9"/>
      <c r="E2" s="10"/>
      <c r="G2" s="143"/>
      <c r="H2" s="144"/>
      <c r="I2" s="144"/>
      <c r="J2" s="144"/>
      <c r="K2" s="144"/>
      <c r="L2" s="144"/>
      <c r="M2" s="144"/>
      <c r="N2" s="14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38"/>
      <c r="E3" s="138"/>
      <c r="F3" s="138"/>
      <c r="G3" s="144"/>
      <c r="H3" s="144"/>
      <c r="I3" s="144"/>
      <c r="J3" s="144"/>
      <c r="K3" s="144"/>
      <c r="L3" s="144"/>
      <c r="M3" s="144"/>
      <c r="N3" s="14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8"/>
      <c r="E4" s="138"/>
      <c r="F4" s="138"/>
      <c r="G4" s="138"/>
      <c r="H4" s="13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1" t="s">
        <v>2</v>
      </c>
      <c r="H5" s="14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19</v>
      </c>
      <c r="D6" s="32" t="s">
        <v>4</v>
      </c>
      <c r="E6" s="32" t="s">
        <v>20</v>
      </c>
      <c r="F6" s="32" t="s">
        <v>21</v>
      </c>
      <c r="G6" s="37" t="s">
        <v>30</v>
      </c>
      <c r="H6" s="38" t="s">
        <v>31</v>
      </c>
      <c r="I6" s="33" t="s">
        <v>22</v>
      </c>
      <c r="J6" s="32" t="s">
        <v>23</v>
      </c>
      <c r="K6" s="32" t="s">
        <v>48</v>
      </c>
      <c r="L6" s="34" t="s">
        <v>24</v>
      </c>
      <c r="M6" s="35" t="s">
        <v>25</v>
      </c>
      <c r="N6" s="34" t="s">
        <v>26</v>
      </c>
      <c r="O6" s="32" t="s">
        <v>35</v>
      </c>
      <c r="P6" s="34" t="s">
        <v>27</v>
      </c>
      <c r="Q6" s="32" t="s">
        <v>5</v>
      </c>
      <c r="R6" s="36" t="s">
        <v>6</v>
      </c>
      <c r="S6" s="137" t="s">
        <v>7</v>
      </c>
      <c r="T6" s="137" t="s">
        <v>8</v>
      </c>
      <c r="U6" s="34" t="s">
        <v>28</v>
      </c>
      <c r="V6" s="34" t="s">
        <v>29</v>
      </c>
    </row>
    <row r="7" spans="1:22" ht="231.75" customHeight="1" thickTop="1" thickBot="1" x14ac:dyDescent="0.3">
      <c r="A7" s="42"/>
      <c r="B7" s="43">
        <v>1</v>
      </c>
      <c r="C7" s="44" t="s">
        <v>42</v>
      </c>
      <c r="D7" s="45">
        <v>1</v>
      </c>
      <c r="E7" s="46" t="s">
        <v>36</v>
      </c>
      <c r="F7" s="58" t="s">
        <v>43</v>
      </c>
      <c r="G7" s="189"/>
      <c r="H7" s="190"/>
      <c r="I7" s="47" t="s">
        <v>39</v>
      </c>
      <c r="J7" s="48" t="s">
        <v>37</v>
      </c>
      <c r="K7" s="48"/>
      <c r="L7" s="49"/>
      <c r="M7" s="57" t="s">
        <v>40</v>
      </c>
      <c r="N7" s="57" t="s">
        <v>41</v>
      </c>
      <c r="O7" s="50">
        <v>21</v>
      </c>
      <c r="P7" s="51">
        <f>D7*Q7</f>
        <v>10000</v>
      </c>
      <c r="Q7" s="52">
        <v>10000</v>
      </c>
      <c r="R7" s="191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67.5" customHeight="1" thickTop="1" thickBot="1" x14ac:dyDescent="0.3">
      <c r="A8" s="20"/>
      <c r="B8" s="59">
        <v>2</v>
      </c>
      <c r="C8" s="60" t="s">
        <v>44</v>
      </c>
      <c r="D8" s="61">
        <v>2</v>
      </c>
      <c r="E8" s="62" t="s">
        <v>36</v>
      </c>
      <c r="F8" s="79" t="s">
        <v>51</v>
      </c>
      <c r="G8" s="189"/>
      <c r="H8" s="63" t="s">
        <v>37</v>
      </c>
      <c r="I8" s="145" t="s">
        <v>39</v>
      </c>
      <c r="J8" s="145" t="s">
        <v>47</v>
      </c>
      <c r="K8" s="145" t="s">
        <v>46</v>
      </c>
      <c r="L8" s="134"/>
      <c r="M8" s="147" t="s">
        <v>49</v>
      </c>
      <c r="N8" s="147" t="s">
        <v>50</v>
      </c>
      <c r="O8" s="158">
        <v>14</v>
      </c>
      <c r="P8" s="64">
        <f>D8*Q8</f>
        <v>720</v>
      </c>
      <c r="Q8" s="65">
        <v>360</v>
      </c>
      <c r="R8" s="191"/>
      <c r="S8" s="66">
        <f>D8*R8</f>
        <v>0</v>
      </c>
      <c r="T8" s="67" t="str">
        <f t="shared" ref="T8" si="1">IF(ISNUMBER(R8), IF(R8&gt;Q8,"NEVYHOVUJE","VYHOVUJE")," ")</f>
        <v xml:space="preserve"> </v>
      </c>
      <c r="U8" s="160"/>
      <c r="V8" s="68" t="s">
        <v>15</v>
      </c>
    </row>
    <row r="9" spans="1:22" ht="156" customHeight="1" thickTop="1" thickBot="1" x14ac:dyDescent="0.3">
      <c r="A9" s="20"/>
      <c r="B9" s="69">
        <v>3</v>
      </c>
      <c r="C9" s="70" t="s">
        <v>45</v>
      </c>
      <c r="D9" s="71">
        <v>2</v>
      </c>
      <c r="E9" s="72" t="s">
        <v>36</v>
      </c>
      <c r="F9" s="104" t="s">
        <v>80</v>
      </c>
      <c r="G9" s="189"/>
      <c r="H9" s="73" t="s">
        <v>37</v>
      </c>
      <c r="I9" s="146"/>
      <c r="J9" s="146"/>
      <c r="K9" s="146"/>
      <c r="L9" s="136"/>
      <c r="M9" s="148"/>
      <c r="N9" s="148"/>
      <c r="O9" s="159"/>
      <c r="P9" s="74">
        <f>D9*Q9</f>
        <v>680</v>
      </c>
      <c r="Q9" s="75">
        <v>340</v>
      </c>
      <c r="R9" s="191"/>
      <c r="S9" s="76">
        <f>D9*R9</f>
        <v>0</v>
      </c>
      <c r="T9" s="77" t="str">
        <f t="shared" ref="T9" si="2">IF(ISNUMBER(R9), IF(R9&gt;Q9,"NEVYHOVUJE","VYHOVUJE")," ")</f>
        <v xml:space="preserve"> </v>
      </c>
      <c r="U9" s="161"/>
      <c r="V9" s="78" t="s">
        <v>18</v>
      </c>
    </row>
    <row r="10" spans="1:22" ht="77.25" customHeight="1" thickTop="1" thickBot="1" x14ac:dyDescent="0.3">
      <c r="A10" s="20"/>
      <c r="B10" s="59">
        <v>4</v>
      </c>
      <c r="C10" s="60" t="s">
        <v>52</v>
      </c>
      <c r="D10" s="61">
        <v>4</v>
      </c>
      <c r="E10" s="62" t="s">
        <v>36</v>
      </c>
      <c r="F10" s="81" t="s">
        <v>58</v>
      </c>
      <c r="G10" s="189"/>
      <c r="H10" s="63" t="s">
        <v>37</v>
      </c>
      <c r="I10" s="162" t="s">
        <v>39</v>
      </c>
      <c r="J10" s="162" t="s">
        <v>37</v>
      </c>
      <c r="K10" s="145"/>
      <c r="L10" s="173"/>
      <c r="M10" s="166" t="s">
        <v>56</v>
      </c>
      <c r="N10" s="166" t="s">
        <v>57</v>
      </c>
      <c r="O10" s="158">
        <v>21</v>
      </c>
      <c r="P10" s="64">
        <f>D10*Q10</f>
        <v>1480</v>
      </c>
      <c r="Q10" s="65">
        <v>370</v>
      </c>
      <c r="R10" s="191"/>
      <c r="S10" s="66">
        <f>D10*R10</f>
        <v>0</v>
      </c>
      <c r="T10" s="67" t="str">
        <f t="shared" ref="T10:T19" si="3">IF(ISNUMBER(R10), IF(R10&gt;Q10,"NEVYHOVUJE","VYHOVUJE")," ")</f>
        <v xml:space="preserve"> </v>
      </c>
      <c r="U10" s="160"/>
      <c r="V10" s="170" t="s">
        <v>14</v>
      </c>
    </row>
    <row r="11" spans="1:22" ht="58.5" customHeight="1" thickTop="1" thickBot="1" x14ac:dyDescent="0.3">
      <c r="A11" s="20"/>
      <c r="B11" s="82">
        <v>5</v>
      </c>
      <c r="C11" s="83" t="s">
        <v>53</v>
      </c>
      <c r="D11" s="84">
        <v>4</v>
      </c>
      <c r="E11" s="85" t="s">
        <v>36</v>
      </c>
      <c r="F11" s="86" t="s">
        <v>59</v>
      </c>
      <c r="G11" s="189"/>
      <c r="H11" s="87" t="s">
        <v>37</v>
      </c>
      <c r="I11" s="163"/>
      <c r="J11" s="163"/>
      <c r="K11" s="165"/>
      <c r="L11" s="174"/>
      <c r="M11" s="167"/>
      <c r="N11" s="167"/>
      <c r="O11" s="168"/>
      <c r="P11" s="88">
        <f>D11*Q11</f>
        <v>2400</v>
      </c>
      <c r="Q11" s="89">
        <v>600</v>
      </c>
      <c r="R11" s="191"/>
      <c r="S11" s="90">
        <f>D11*R11</f>
        <v>0</v>
      </c>
      <c r="T11" s="91" t="str">
        <f t="shared" si="3"/>
        <v xml:space="preserve"> </v>
      </c>
      <c r="U11" s="169"/>
      <c r="V11" s="171"/>
    </row>
    <row r="12" spans="1:22" ht="155.25" customHeight="1" thickTop="1" thickBot="1" x14ac:dyDescent="0.3">
      <c r="A12" s="20"/>
      <c r="B12" s="82">
        <v>6</v>
      </c>
      <c r="C12" s="83" t="s">
        <v>54</v>
      </c>
      <c r="D12" s="84">
        <v>5</v>
      </c>
      <c r="E12" s="85" t="s">
        <v>36</v>
      </c>
      <c r="F12" s="86" t="s">
        <v>60</v>
      </c>
      <c r="G12" s="189"/>
      <c r="H12" s="87" t="s">
        <v>37</v>
      </c>
      <c r="I12" s="163"/>
      <c r="J12" s="163"/>
      <c r="K12" s="165"/>
      <c r="L12" s="174"/>
      <c r="M12" s="167"/>
      <c r="N12" s="167"/>
      <c r="O12" s="168"/>
      <c r="P12" s="88">
        <f>D12*Q12</f>
        <v>3400</v>
      </c>
      <c r="Q12" s="89">
        <v>680</v>
      </c>
      <c r="R12" s="191"/>
      <c r="S12" s="90">
        <f>D12*R12</f>
        <v>0</v>
      </c>
      <c r="T12" s="91" t="str">
        <f t="shared" si="3"/>
        <v xml:space="preserve"> </v>
      </c>
      <c r="U12" s="169"/>
      <c r="V12" s="171"/>
    </row>
    <row r="13" spans="1:22" ht="79.5" customHeight="1" thickTop="1" thickBot="1" x14ac:dyDescent="0.3">
      <c r="A13" s="20"/>
      <c r="B13" s="82">
        <v>7</v>
      </c>
      <c r="C13" s="83" t="s">
        <v>55</v>
      </c>
      <c r="D13" s="84">
        <v>10</v>
      </c>
      <c r="E13" s="85" t="s">
        <v>36</v>
      </c>
      <c r="F13" s="86" t="s">
        <v>61</v>
      </c>
      <c r="G13" s="189"/>
      <c r="H13" s="87" t="s">
        <v>37</v>
      </c>
      <c r="I13" s="163"/>
      <c r="J13" s="163"/>
      <c r="K13" s="165"/>
      <c r="L13" s="174"/>
      <c r="M13" s="167"/>
      <c r="N13" s="167"/>
      <c r="O13" s="168"/>
      <c r="P13" s="88">
        <f>D13*Q13</f>
        <v>5000</v>
      </c>
      <c r="Q13" s="89">
        <v>500</v>
      </c>
      <c r="R13" s="191"/>
      <c r="S13" s="90">
        <f>D13*R13</f>
        <v>0</v>
      </c>
      <c r="T13" s="91" t="str">
        <f t="shared" si="3"/>
        <v xml:space="preserve"> </v>
      </c>
      <c r="U13" s="169"/>
      <c r="V13" s="171"/>
    </row>
    <row r="14" spans="1:22" ht="111" customHeight="1" thickTop="1" thickBot="1" x14ac:dyDescent="0.3">
      <c r="A14" s="20"/>
      <c r="B14" s="82">
        <v>8</v>
      </c>
      <c r="C14" s="83" t="s">
        <v>62</v>
      </c>
      <c r="D14" s="84">
        <v>10</v>
      </c>
      <c r="E14" s="85" t="s">
        <v>36</v>
      </c>
      <c r="F14" s="86" t="s">
        <v>63</v>
      </c>
      <c r="G14" s="189"/>
      <c r="H14" s="87" t="s">
        <v>37</v>
      </c>
      <c r="I14" s="163"/>
      <c r="J14" s="163"/>
      <c r="K14" s="165"/>
      <c r="L14" s="174"/>
      <c r="M14" s="167"/>
      <c r="N14" s="167"/>
      <c r="O14" s="168"/>
      <c r="P14" s="88">
        <f>D14*Q14</f>
        <v>4000</v>
      </c>
      <c r="Q14" s="89">
        <v>400</v>
      </c>
      <c r="R14" s="191"/>
      <c r="S14" s="90">
        <f>D14*R14</f>
        <v>0</v>
      </c>
      <c r="T14" s="91" t="str">
        <f t="shared" si="3"/>
        <v xml:space="preserve"> </v>
      </c>
      <c r="U14" s="169"/>
      <c r="V14" s="171"/>
    </row>
    <row r="15" spans="1:22" ht="342.75" customHeight="1" thickTop="1" thickBot="1" x14ac:dyDescent="0.3">
      <c r="A15" s="20"/>
      <c r="B15" s="69">
        <v>9</v>
      </c>
      <c r="C15" s="70" t="s">
        <v>64</v>
      </c>
      <c r="D15" s="71">
        <v>1</v>
      </c>
      <c r="E15" s="72" t="s">
        <v>36</v>
      </c>
      <c r="F15" s="80" t="s">
        <v>65</v>
      </c>
      <c r="G15" s="189"/>
      <c r="H15" s="73" t="s">
        <v>37</v>
      </c>
      <c r="I15" s="164"/>
      <c r="J15" s="164"/>
      <c r="K15" s="146"/>
      <c r="L15" s="175"/>
      <c r="M15" s="148"/>
      <c r="N15" s="148"/>
      <c r="O15" s="159"/>
      <c r="P15" s="74">
        <f>D15*Q15</f>
        <v>4000</v>
      </c>
      <c r="Q15" s="75">
        <v>4000</v>
      </c>
      <c r="R15" s="191"/>
      <c r="S15" s="76">
        <f>D15*R15</f>
        <v>0</v>
      </c>
      <c r="T15" s="77" t="str">
        <f t="shared" si="3"/>
        <v xml:space="preserve"> </v>
      </c>
      <c r="U15" s="161"/>
      <c r="V15" s="172"/>
    </row>
    <row r="16" spans="1:22" ht="82.5" customHeight="1" thickTop="1" thickBot="1" x14ac:dyDescent="0.3">
      <c r="A16" s="20"/>
      <c r="B16" s="59">
        <v>10</v>
      </c>
      <c r="C16" s="60" t="s">
        <v>66</v>
      </c>
      <c r="D16" s="61">
        <v>10</v>
      </c>
      <c r="E16" s="62" t="s">
        <v>36</v>
      </c>
      <c r="F16" s="81" t="s">
        <v>72</v>
      </c>
      <c r="G16" s="189"/>
      <c r="H16" s="63" t="s">
        <v>37</v>
      </c>
      <c r="I16" s="162" t="s">
        <v>39</v>
      </c>
      <c r="J16" s="162" t="s">
        <v>37</v>
      </c>
      <c r="K16" s="145"/>
      <c r="L16" s="173"/>
      <c r="M16" s="166" t="s">
        <v>70</v>
      </c>
      <c r="N16" s="166" t="s">
        <v>71</v>
      </c>
      <c r="O16" s="158">
        <v>21</v>
      </c>
      <c r="P16" s="64">
        <f>D16*Q16</f>
        <v>900</v>
      </c>
      <c r="Q16" s="65">
        <v>90</v>
      </c>
      <c r="R16" s="191"/>
      <c r="S16" s="66">
        <f>D16*R16</f>
        <v>0</v>
      </c>
      <c r="T16" s="67" t="str">
        <f t="shared" si="3"/>
        <v xml:space="preserve"> </v>
      </c>
      <c r="U16" s="160"/>
      <c r="V16" s="68" t="s">
        <v>15</v>
      </c>
    </row>
    <row r="17" spans="1:22" ht="59.25" customHeight="1" thickTop="1" thickBot="1" x14ac:dyDescent="0.3">
      <c r="A17" s="20"/>
      <c r="B17" s="82">
        <v>11</v>
      </c>
      <c r="C17" s="83" t="s">
        <v>67</v>
      </c>
      <c r="D17" s="84">
        <v>10</v>
      </c>
      <c r="E17" s="85" t="s">
        <v>36</v>
      </c>
      <c r="F17" s="86" t="s">
        <v>73</v>
      </c>
      <c r="G17" s="189"/>
      <c r="H17" s="87" t="s">
        <v>37</v>
      </c>
      <c r="I17" s="163"/>
      <c r="J17" s="163"/>
      <c r="K17" s="165"/>
      <c r="L17" s="174"/>
      <c r="M17" s="167"/>
      <c r="N17" s="167"/>
      <c r="O17" s="168"/>
      <c r="P17" s="88">
        <f>D17*Q17</f>
        <v>1810</v>
      </c>
      <c r="Q17" s="89">
        <v>181</v>
      </c>
      <c r="R17" s="191"/>
      <c r="S17" s="90">
        <f>D17*R17</f>
        <v>0</v>
      </c>
      <c r="T17" s="91" t="str">
        <f t="shared" si="3"/>
        <v xml:space="preserve"> </v>
      </c>
      <c r="U17" s="169"/>
      <c r="V17" s="92" t="s">
        <v>13</v>
      </c>
    </row>
    <row r="18" spans="1:22" ht="36.75" customHeight="1" thickTop="1" thickBot="1" x14ac:dyDescent="0.3">
      <c r="A18" s="20"/>
      <c r="B18" s="82">
        <v>12</v>
      </c>
      <c r="C18" s="83" t="s">
        <v>68</v>
      </c>
      <c r="D18" s="84">
        <v>10</v>
      </c>
      <c r="E18" s="85" t="s">
        <v>36</v>
      </c>
      <c r="F18" s="86" t="s">
        <v>74</v>
      </c>
      <c r="G18" s="189"/>
      <c r="H18" s="87" t="s">
        <v>37</v>
      </c>
      <c r="I18" s="163"/>
      <c r="J18" s="163"/>
      <c r="K18" s="165"/>
      <c r="L18" s="174"/>
      <c r="M18" s="167"/>
      <c r="N18" s="167"/>
      <c r="O18" s="168"/>
      <c r="P18" s="88">
        <f>D18*Q18</f>
        <v>400</v>
      </c>
      <c r="Q18" s="89">
        <v>40</v>
      </c>
      <c r="R18" s="191"/>
      <c r="S18" s="90">
        <f>D18*R18</f>
        <v>0</v>
      </c>
      <c r="T18" s="91" t="str">
        <f t="shared" si="3"/>
        <v xml:space="preserve"> </v>
      </c>
      <c r="U18" s="169"/>
      <c r="V18" s="92" t="s">
        <v>17</v>
      </c>
    </row>
    <row r="19" spans="1:22" ht="78" customHeight="1" thickTop="1" thickBot="1" x14ac:dyDescent="0.3">
      <c r="A19" s="20"/>
      <c r="B19" s="93">
        <v>13</v>
      </c>
      <c r="C19" s="94" t="s">
        <v>69</v>
      </c>
      <c r="D19" s="95">
        <v>1</v>
      </c>
      <c r="E19" s="96" t="s">
        <v>36</v>
      </c>
      <c r="F19" s="97" t="s">
        <v>75</v>
      </c>
      <c r="G19" s="189"/>
      <c r="H19" s="98" t="s">
        <v>37</v>
      </c>
      <c r="I19" s="163"/>
      <c r="J19" s="163"/>
      <c r="K19" s="165"/>
      <c r="L19" s="174"/>
      <c r="M19" s="167"/>
      <c r="N19" s="167"/>
      <c r="O19" s="168"/>
      <c r="P19" s="99">
        <f>D19*Q19</f>
        <v>200</v>
      </c>
      <c r="Q19" s="100">
        <v>200</v>
      </c>
      <c r="R19" s="191"/>
      <c r="S19" s="101">
        <f>D19*R19</f>
        <v>0</v>
      </c>
      <c r="T19" s="102" t="str">
        <f t="shared" si="3"/>
        <v xml:space="preserve"> </v>
      </c>
      <c r="U19" s="169"/>
      <c r="V19" s="103" t="s">
        <v>14</v>
      </c>
    </row>
    <row r="20" spans="1:22" ht="87.75" customHeight="1" thickTop="1" thickBot="1" x14ac:dyDescent="0.3">
      <c r="A20" s="20"/>
      <c r="B20" s="105">
        <v>14</v>
      </c>
      <c r="C20" s="106" t="s">
        <v>78</v>
      </c>
      <c r="D20" s="107">
        <v>5</v>
      </c>
      <c r="E20" s="108" t="s">
        <v>36</v>
      </c>
      <c r="F20" s="109" t="s">
        <v>79</v>
      </c>
      <c r="G20" s="189"/>
      <c r="H20" s="110" t="s">
        <v>37</v>
      </c>
      <c r="I20" s="132" t="s">
        <v>39</v>
      </c>
      <c r="J20" s="132" t="s">
        <v>37</v>
      </c>
      <c r="K20" s="133"/>
      <c r="L20" s="134"/>
      <c r="M20" s="111" t="s">
        <v>76</v>
      </c>
      <c r="N20" s="111" t="s">
        <v>77</v>
      </c>
      <c r="O20" s="130">
        <v>14</v>
      </c>
      <c r="P20" s="112">
        <f>D20*Q20</f>
        <v>1000</v>
      </c>
      <c r="Q20" s="113">
        <v>200</v>
      </c>
      <c r="R20" s="191"/>
      <c r="S20" s="114">
        <f>D20*R20</f>
        <v>0</v>
      </c>
      <c r="T20" s="115" t="str">
        <f t="shared" ref="T20" si="4">IF(ISNUMBER(R20), IF(R20&gt;Q20,"NEVYHOVUJE","VYHOVUJE")," ")</f>
        <v xml:space="preserve"> </v>
      </c>
      <c r="U20" s="131"/>
      <c r="V20" s="135" t="s">
        <v>13</v>
      </c>
    </row>
    <row r="21" spans="1:22" ht="159.75" customHeight="1" thickTop="1" thickBot="1" x14ac:dyDescent="0.3">
      <c r="A21" s="20"/>
      <c r="B21" s="59">
        <v>15</v>
      </c>
      <c r="C21" s="60" t="s">
        <v>84</v>
      </c>
      <c r="D21" s="61">
        <v>1</v>
      </c>
      <c r="E21" s="62" t="s">
        <v>36</v>
      </c>
      <c r="F21" s="127" t="s">
        <v>85</v>
      </c>
      <c r="G21" s="189"/>
      <c r="H21" s="63" t="s">
        <v>37</v>
      </c>
      <c r="I21" s="176" t="s">
        <v>39</v>
      </c>
      <c r="J21" s="181" t="s">
        <v>47</v>
      </c>
      <c r="K21" s="145" t="s">
        <v>81</v>
      </c>
      <c r="L21" s="173"/>
      <c r="M21" s="185" t="s">
        <v>82</v>
      </c>
      <c r="N21" s="185" t="s">
        <v>83</v>
      </c>
      <c r="O21" s="158">
        <v>21</v>
      </c>
      <c r="P21" s="64">
        <f>D21*Q21</f>
        <v>1160</v>
      </c>
      <c r="Q21" s="65">
        <v>1160</v>
      </c>
      <c r="R21" s="191"/>
      <c r="S21" s="66">
        <f>D21*R21</f>
        <v>0</v>
      </c>
      <c r="T21" s="67" t="str">
        <f t="shared" ref="T21:T23" si="5">IF(ISNUMBER(R21), IF(R21&gt;Q21,"NEVYHOVUJE","VYHOVUJE")," ")</f>
        <v xml:space="preserve"> </v>
      </c>
      <c r="U21" s="160"/>
      <c r="V21" s="68" t="s">
        <v>16</v>
      </c>
    </row>
    <row r="22" spans="1:22" ht="87.75" customHeight="1" thickTop="1" thickBot="1" x14ac:dyDescent="0.3">
      <c r="A22" s="20"/>
      <c r="B22" s="82">
        <v>16</v>
      </c>
      <c r="C22" s="83" t="s">
        <v>86</v>
      </c>
      <c r="D22" s="84">
        <v>1</v>
      </c>
      <c r="E22" s="85" t="s">
        <v>36</v>
      </c>
      <c r="F22" s="128" t="s">
        <v>87</v>
      </c>
      <c r="G22" s="189"/>
      <c r="H22" s="87" t="s">
        <v>37</v>
      </c>
      <c r="I22" s="177"/>
      <c r="J22" s="182"/>
      <c r="K22" s="165"/>
      <c r="L22" s="188"/>
      <c r="M22" s="186"/>
      <c r="N22" s="186"/>
      <c r="O22" s="168"/>
      <c r="P22" s="88">
        <f>D22*Q22</f>
        <v>1750</v>
      </c>
      <c r="Q22" s="89">
        <v>1750</v>
      </c>
      <c r="R22" s="191"/>
      <c r="S22" s="90">
        <f>D22*R22</f>
        <v>0</v>
      </c>
      <c r="T22" s="91" t="str">
        <f t="shared" si="5"/>
        <v xml:space="preserve"> </v>
      </c>
      <c r="U22" s="169"/>
      <c r="V22" s="92" t="s">
        <v>15</v>
      </c>
    </row>
    <row r="23" spans="1:22" ht="87.75" customHeight="1" thickTop="1" thickBot="1" x14ac:dyDescent="0.3">
      <c r="A23" s="20"/>
      <c r="B23" s="116">
        <v>17</v>
      </c>
      <c r="C23" s="117" t="s">
        <v>88</v>
      </c>
      <c r="D23" s="118">
        <v>1</v>
      </c>
      <c r="E23" s="119" t="s">
        <v>36</v>
      </c>
      <c r="F23" s="129" t="s">
        <v>89</v>
      </c>
      <c r="G23" s="189"/>
      <c r="H23" s="120" t="s">
        <v>37</v>
      </c>
      <c r="I23" s="178"/>
      <c r="J23" s="183"/>
      <c r="K23" s="184"/>
      <c r="L23" s="121" t="s">
        <v>90</v>
      </c>
      <c r="M23" s="187"/>
      <c r="N23" s="187"/>
      <c r="O23" s="179"/>
      <c r="P23" s="122">
        <f>D23*Q23</f>
        <v>2500</v>
      </c>
      <c r="Q23" s="123">
        <v>2500</v>
      </c>
      <c r="R23" s="191"/>
      <c r="S23" s="124">
        <f>D23*R23</f>
        <v>0</v>
      </c>
      <c r="T23" s="125" t="str">
        <f t="shared" si="5"/>
        <v xml:space="preserve"> </v>
      </c>
      <c r="U23" s="180"/>
      <c r="V23" s="126" t="s">
        <v>12</v>
      </c>
    </row>
    <row r="24" spans="1:22" ht="17.45" customHeight="1" thickTop="1" thickBot="1" x14ac:dyDescent="0.3">
      <c r="C24"/>
      <c r="D24"/>
      <c r="E24"/>
      <c r="F24"/>
      <c r="G24"/>
      <c r="H24"/>
      <c r="I24"/>
      <c r="J24"/>
      <c r="N24"/>
      <c r="O24"/>
      <c r="P24"/>
    </row>
    <row r="25" spans="1:22" ht="51.75" customHeight="1" thickTop="1" thickBot="1" x14ac:dyDescent="0.3">
      <c r="B25" s="156" t="s">
        <v>34</v>
      </c>
      <c r="C25" s="156"/>
      <c r="D25" s="156"/>
      <c r="E25" s="156"/>
      <c r="F25" s="156"/>
      <c r="G25" s="156"/>
      <c r="H25" s="40"/>
      <c r="I25" s="40"/>
      <c r="J25" s="21"/>
      <c r="K25" s="21"/>
      <c r="L25" s="6"/>
      <c r="M25" s="6"/>
      <c r="N25" s="6"/>
      <c r="O25" s="22"/>
      <c r="P25" s="22"/>
      <c r="Q25" s="23" t="s">
        <v>9</v>
      </c>
      <c r="R25" s="153" t="s">
        <v>10</v>
      </c>
      <c r="S25" s="154"/>
      <c r="T25" s="155"/>
      <c r="U25" s="24"/>
      <c r="V25" s="25"/>
    </row>
    <row r="26" spans="1:22" ht="50.45" customHeight="1" thickTop="1" thickBot="1" x14ac:dyDescent="0.3">
      <c r="B26" s="157" t="s">
        <v>32</v>
      </c>
      <c r="C26" s="157"/>
      <c r="D26" s="157"/>
      <c r="E26" s="157"/>
      <c r="F26" s="157"/>
      <c r="G26" s="157"/>
      <c r="H26" s="157"/>
      <c r="I26" s="26"/>
      <c r="L26" s="9"/>
      <c r="M26" s="9"/>
      <c r="N26" s="9"/>
      <c r="O26" s="27"/>
      <c r="P26" s="27"/>
      <c r="Q26" s="28">
        <f>SUM(P7:P23)</f>
        <v>41400</v>
      </c>
      <c r="R26" s="150">
        <f>SUM(S7:S23)</f>
        <v>0</v>
      </c>
      <c r="S26" s="151"/>
      <c r="T26" s="152"/>
    </row>
    <row r="27" spans="1:22" ht="15.75" thickTop="1" x14ac:dyDescent="0.25">
      <c r="B27" s="149" t="s">
        <v>33</v>
      </c>
      <c r="C27" s="149"/>
      <c r="D27" s="149"/>
      <c r="E27" s="149"/>
      <c r="F27" s="149"/>
      <c r="G27" s="149"/>
      <c r="H27" s="13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138"/>
      <c r="H28" s="13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x14ac:dyDescent="0.25">
      <c r="B29" s="39"/>
      <c r="C29" s="39"/>
      <c r="D29" s="39"/>
      <c r="E29" s="39"/>
      <c r="F29" s="39"/>
      <c r="G29" s="138"/>
      <c r="H29" s="13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x14ac:dyDescent="0.25">
      <c r="B30" s="39"/>
      <c r="C30" s="39"/>
      <c r="D30" s="39"/>
      <c r="E30" s="39"/>
      <c r="F30" s="39"/>
      <c r="G30" s="138"/>
      <c r="H30" s="13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38"/>
      <c r="H31" s="13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H32" s="3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8"/>
      <c r="H33" s="13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8"/>
      <c r="H34" s="13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8"/>
      <c r="H35" s="13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8"/>
      <c r="H36" s="13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8"/>
      <c r="H37" s="13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8"/>
      <c r="H38" s="13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8"/>
      <c r="H39" s="13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8"/>
      <c r="H40" s="13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8"/>
      <c r="H41" s="13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8"/>
      <c r="H42" s="13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8"/>
      <c r="H43" s="13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8"/>
      <c r="H44" s="13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8"/>
      <c r="H45" s="13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8"/>
      <c r="H46" s="13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8"/>
      <c r="H47" s="13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8"/>
      <c r="H48" s="13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8"/>
      <c r="H49" s="13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8"/>
      <c r="H50" s="13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8"/>
      <c r="H51" s="13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8"/>
      <c r="H52" s="13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8"/>
      <c r="H53" s="13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8"/>
      <c r="H54" s="13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8"/>
      <c r="H55" s="13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8"/>
      <c r="H56" s="13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8"/>
      <c r="H57" s="13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8"/>
      <c r="H58" s="13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8"/>
      <c r="H59" s="13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8"/>
      <c r="H60" s="13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8"/>
      <c r="H61" s="13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8"/>
      <c r="H62" s="13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8"/>
      <c r="H63" s="13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8"/>
      <c r="H64" s="13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8"/>
      <c r="H65" s="13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8"/>
      <c r="H66" s="13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8"/>
      <c r="H67" s="13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8"/>
      <c r="H68" s="13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8"/>
      <c r="H69" s="13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8"/>
      <c r="H70" s="13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8"/>
      <c r="H71" s="13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8"/>
      <c r="H72" s="13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8"/>
      <c r="H73" s="13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8"/>
      <c r="H74" s="13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8"/>
      <c r="H75" s="13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8"/>
      <c r="H76" s="13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8"/>
      <c r="H77" s="13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8"/>
      <c r="H78" s="13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8"/>
      <c r="H79" s="13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8"/>
      <c r="H80" s="13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8"/>
      <c r="H81" s="13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8"/>
      <c r="H82" s="13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8"/>
      <c r="H83" s="13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8"/>
      <c r="H84" s="13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8"/>
      <c r="H85" s="13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8"/>
      <c r="H86" s="13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8"/>
      <c r="H87" s="13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8"/>
      <c r="H88" s="13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8"/>
      <c r="H89" s="13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8"/>
      <c r="H90" s="13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8"/>
      <c r="H91" s="13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8"/>
      <c r="H92" s="13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8"/>
      <c r="H93" s="13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8"/>
      <c r="H94" s="13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8"/>
      <c r="H95" s="13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8"/>
      <c r="H96" s="13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8"/>
      <c r="H97" s="13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8"/>
      <c r="H98" s="13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8"/>
      <c r="H99" s="13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8"/>
      <c r="H100" s="138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8"/>
      <c r="H101" s="138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8"/>
      <c r="H102" s="138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38"/>
      <c r="H103" s="138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38"/>
      <c r="H104" s="138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38"/>
      <c r="H105" s="138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38"/>
      <c r="H106" s="138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38"/>
      <c r="H107" s="138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38"/>
      <c r="H108" s="138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38"/>
      <c r="H109" s="138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38"/>
      <c r="H110" s="138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38"/>
      <c r="H111" s="138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38"/>
      <c r="H112" s="138"/>
      <c r="I112" s="11"/>
      <c r="J112" s="11"/>
      <c r="K112" s="11"/>
      <c r="L112" s="11"/>
      <c r="M112" s="11"/>
      <c r="N112" s="5"/>
      <c r="O112" s="5"/>
      <c r="P112" s="5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ht="19.899999999999999" customHeight="1" x14ac:dyDescent="0.25">
      <c r="C119"/>
      <c r="E119"/>
      <c r="F119"/>
      <c r="J119"/>
    </row>
    <row r="120" spans="3:10" ht="19.899999999999999" customHeight="1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</sheetData>
  <sheetProtection algorithmName="SHA-512" hashValue="dK++Q5nzZCGTeGzjUSrwcWGFEOiRJwQdiN5DpXkI0nbR0OSWEo0QEPnww/uk/SNKq6Biu1HCnFLyRwSkFFsh+g==" saltValue="99OyvOWLI1qm+zboGDakjw==" spinCount="100000" sheet="1" objects="1" scenarios="1"/>
  <mergeCells count="40">
    <mergeCell ref="I21:I23"/>
    <mergeCell ref="O21:O23"/>
    <mergeCell ref="U21:U23"/>
    <mergeCell ref="J21:J23"/>
    <mergeCell ref="K21:K23"/>
    <mergeCell ref="M21:M23"/>
    <mergeCell ref="N21:N23"/>
    <mergeCell ref="L21:L22"/>
    <mergeCell ref="M16:M19"/>
    <mergeCell ref="N16:N19"/>
    <mergeCell ref="O16:O19"/>
    <mergeCell ref="I16:I19"/>
    <mergeCell ref="J16:J19"/>
    <mergeCell ref="K16:K19"/>
    <mergeCell ref="U16:U19"/>
    <mergeCell ref="L16:L19"/>
    <mergeCell ref="O8:O9"/>
    <mergeCell ref="U8:U9"/>
    <mergeCell ref="I10:I15"/>
    <mergeCell ref="J10:J15"/>
    <mergeCell ref="K10:K15"/>
    <mergeCell ref="M10:M15"/>
    <mergeCell ref="N10:N15"/>
    <mergeCell ref="O10:O15"/>
    <mergeCell ref="U10:U15"/>
    <mergeCell ref="V10:V15"/>
    <mergeCell ref="L10:L15"/>
    <mergeCell ref="B27:G27"/>
    <mergeCell ref="R26:T26"/>
    <mergeCell ref="R25:T25"/>
    <mergeCell ref="B25:G25"/>
    <mergeCell ref="B26:H26"/>
    <mergeCell ref="B1:D1"/>
    <mergeCell ref="G5:H5"/>
    <mergeCell ref="G2:N3"/>
    <mergeCell ref="I8:I9"/>
    <mergeCell ref="J8:J9"/>
    <mergeCell ref="K8:K9"/>
    <mergeCell ref="M8:M9"/>
    <mergeCell ref="N8:N9"/>
  </mergeCells>
  <conditionalFormatting sqref="B7:B23 D7:D23">
    <cfRule type="containsBlanks" dxfId="7" priority="96">
      <formula>LEN(TRIM(B7))=0</formula>
    </cfRule>
  </conditionalFormatting>
  <conditionalFormatting sqref="B7:B23">
    <cfRule type="cellIs" dxfId="6" priority="93" operator="greaterThanOrEqual">
      <formula>1</formula>
    </cfRule>
  </conditionalFormatting>
  <conditionalFormatting sqref="G7:H23 R7:R2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3">
    <cfRule type="notContainsBlanks" dxfId="2" priority="69">
      <formula>LEN(TRIM(G7))&gt;0</formula>
    </cfRule>
  </conditionalFormatting>
  <conditionalFormatting sqref="T7:T2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23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V9:V10 V16:V23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2023-10-10T05:20:53Z</cp:lastPrinted>
  <dcterms:created xsi:type="dcterms:W3CDTF">2014-03-05T12:43:32Z</dcterms:created>
  <dcterms:modified xsi:type="dcterms:W3CDTF">2023-10-10T06:06:04Z</dcterms:modified>
</cp:coreProperties>
</file>